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showInkAnnotation="0" autoCompressPictures="0"/>
  <bookViews>
    <workbookView xWindow="7180" yWindow="0" windowWidth="37160" windowHeight="25040" tabRatio="500" activeTab="1"/>
  </bookViews>
  <sheets>
    <sheet name="Assumptions" sheetId="3" r:id="rId1"/>
    <sheet name="The Calculator" sheetId="2" r:id="rId2"/>
  </sheets>
  <definedNames>
    <definedName name="solver_adj" localSheetId="0" hidden="1">Assumptions!$F$8</definedName>
    <definedName name="solver_adj" localSheetId="1" hidden="1">'The Calculator'!#REF!</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0</definedName>
    <definedName name="solver_num" localSheetId="1" hidden="1">0</definedName>
    <definedName name="solver_nwt" localSheetId="0" hidden="1">1</definedName>
    <definedName name="solver_nwt" localSheetId="1" hidden="1">1</definedName>
    <definedName name="solver_opt" localSheetId="0" hidden="1">Assumptions!#REF!</definedName>
    <definedName name="solver_opt" localSheetId="1" hidden="1">'The Calculator'!$F$11</definedName>
    <definedName name="solver_pre" localSheetId="0" hidden="1">0.000001</definedName>
    <definedName name="solver_pre" localSheetId="1" hidden="1">0.000001</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3</definedName>
    <definedName name="solver_typ" localSheetId="1" hidden="1">3</definedName>
    <definedName name="solver_val" localSheetId="0" hidden="1">30000000</definedName>
    <definedName name="solver_val" localSheetId="1" hidden="1">30000000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9" i="2" l="1"/>
  <c r="C9" i="2"/>
  <c r="D9" i="2"/>
  <c r="C8" i="2"/>
  <c r="D8" i="2"/>
  <c r="B8" i="2"/>
  <c r="C6" i="2"/>
  <c r="D6" i="2"/>
  <c r="B6" i="2"/>
  <c r="B3" i="2"/>
  <c r="C3" i="2"/>
  <c r="D3" i="2"/>
  <c r="B4" i="3"/>
  <c r="B4" i="2"/>
  <c r="C4" i="3"/>
  <c r="C4" i="2"/>
  <c r="D4" i="3"/>
  <c r="D4" i="2"/>
  <c r="B5" i="2"/>
  <c r="C5" i="2"/>
  <c r="D5" i="2"/>
  <c r="C2" i="3"/>
  <c r="C2" i="2"/>
  <c r="D2" i="3"/>
  <c r="D2" i="2"/>
  <c r="B2" i="2"/>
  <c r="D7" i="2"/>
  <c r="D12" i="2"/>
  <c r="D13" i="2"/>
  <c r="D14" i="2"/>
  <c r="D15" i="2"/>
  <c r="D21" i="2"/>
  <c r="C7" i="2"/>
  <c r="C12" i="2"/>
  <c r="C13" i="2"/>
  <c r="C14" i="2"/>
  <c r="C15" i="2"/>
  <c r="C21" i="2"/>
  <c r="B7" i="2"/>
  <c r="B12" i="2"/>
  <c r="B13" i="2"/>
  <c r="B14" i="2"/>
  <c r="B15" i="2"/>
  <c r="B21" i="2"/>
  <c r="D20" i="2"/>
  <c r="C20" i="2"/>
  <c r="B20" i="2"/>
  <c r="D19" i="2"/>
  <c r="C19" i="2"/>
  <c r="B19" i="2"/>
  <c r="D18" i="2"/>
  <c r="C18" i="2"/>
  <c r="B18" i="2"/>
  <c r="D17" i="2"/>
  <c r="C17" i="2"/>
  <c r="B17" i="2"/>
  <c r="B11" i="2"/>
  <c r="C11" i="2"/>
  <c r="D11" i="2"/>
  <c r="C3" i="3"/>
  <c r="D3" i="3"/>
</calcChain>
</file>

<file path=xl/sharedStrings.xml><?xml version="1.0" encoding="utf-8"?>
<sst xmlns="http://schemas.openxmlformats.org/spreadsheetml/2006/main" count="41" uniqueCount="28">
  <si>
    <t>Current Revenue</t>
  </si>
  <si>
    <t>3 Year Goal</t>
  </si>
  <si>
    <t xml:space="preserve">Revenue Growth </t>
  </si>
  <si>
    <t>New Clients Needed</t>
  </si>
  <si>
    <t>Scenario 1</t>
  </si>
  <si>
    <t>Scenario 3</t>
  </si>
  <si>
    <t>Scenario 2</t>
  </si>
  <si>
    <t>Proposals Needed</t>
  </si>
  <si>
    <t>Qualified Prospects</t>
  </si>
  <si>
    <t>Leads Created</t>
  </si>
  <si>
    <t>Average Clients/Year</t>
  </si>
  <si>
    <t>Average Proposals/Year</t>
  </si>
  <si>
    <t>Average Qualified/Year</t>
  </si>
  <si>
    <t>Average Leads/Year</t>
  </si>
  <si>
    <t>Average new rev per year</t>
  </si>
  <si>
    <t>Average Client Size</t>
  </si>
  <si>
    <r>
      <t>Churn</t>
    </r>
    <r>
      <rPr>
        <vertAlign val="superscript"/>
        <sz val="14"/>
        <color theme="1"/>
        <rFont val="Century Gothic"/>
      </rPr>
      <t>1</t>
    </r>
  </si>
  <si>
    <r>
      <t>Closing Rate</t>
    </r>
    <r>
      <rPr>
        <vertAlign val="superscript"/>
        <sz val="14"/>
        <color theme="1"/>
        <rFont val="Century Gothic"/>
      </rPr>
      <t>2</t>
    </r>
  </si>
  <si>
    <r>
      <t>Fit Rate</t>
    </r>
    <r>
      <rPr>
        <vertAlign val="superscript"/>
        <sz val="14"/>
        <color theme="1"/>
        <rFont val="Century Gothic"/>
      </rPr>
      <t>3</t>
    </r>
  </si>
  <si>
    <r>
      <rPr>
        <vertAlign val="superscript"/>
        <sz val="12"/>
        <color theme="1"/>
        <rFont val="Century Gothic"/>
      </rPr>
      <t>1</t>
    </r>
    <r>
      <rPr>
        <sz val="12"/>
        <color theme="1"/>
        <rFont val="Century Gothic"/>
      </rPr>
      <t xml:space="preserve"> Churn represents the amount of revenue you turnover each year.  For products oriented companies where customers buy once, and don't buy again for a period of years (if ever), churn rate would be very high (near 100%).  For companies in recurring revenue businesses (a la professional services) you can figure out your churn by determining your retention rate and subtracting that from 100.</t>
    </r>
  </si>
  <si>
    <r>
      <rPr>
        <vertAlign val="superscript"/>
        <sz val="12"/>
        <color theme="1"/>
        <rFont val="Century Gothic"/>
      </rPr>
      <t>2</t>
    </r>
    <r>
      <rPr>
        <sz val="12"/>
        <color theme="1"/>
        <rFont val="Century Gothic"/>
      </rPr>
      <t xml:space="preserve"> Closing rate is based upon the number of proposals that are made to the number of  proposals that are accepted and funded.  So if you make 2 proposals on average for every "closed deal" your closing rate would be 50%.</t>
    </r>
  </si>
  <si>
    <r>
      <rPr>
        <vertAlign val="superscript"/>
        <sz val="12"/>
        <color theme="1"/>
        <rFont val="Century Gothic"/>
      </rPr>
      <t>3</t>
    </r>
    <r>
      <rPr>
        <sz val="12"/>
        <color theme="1"/>
        <rFont val="Century Gothic"/>
      </rPr>
      <t xml:space="preserve"> Fit rate is based upon the number of first sales meetings (sales qualified leads) that get to the proposal stage.  So if you need to meet with four prospects to get one proposal your fit rate would be 25%.</t>
    </r>
  </si>
  <si>
    <r>
      <t>New revenue needed</t>
    </r>
    <r>
      <rPr>
        <vertAlign val="superscript"/>
        <sz val="14"/>
        <color theme="1"/>
        <rFont val="Century Gothic"/>
      </rPr>
      <t>4</t>
    </r>
  </si>
  <si>
    <r>
      <t>Conversion Rate</t>
    </r>
    <r>
      <rPr>
        <vertAlign val="superscript"/>
        <sz val="14"/>
        <color theme="1"/>
        <rFont val="Century Gothic"/>
      </rPr>
      <t>5</t>
    </r>
  </si>
  <si>
    <r>
      <t># of Current Clients</t>
    </r>
    <r>
      <rPr>
        <vertAlign val="superscript"/>
        <sz val="14"/>
        <color theme="1"/>
        <rFont val="Century Gothic"/>
      </rPr>
      <t>6</t>
    </r>
  </si>
  <si>
    <r>
      <rPr>
        <vertAlign val="superscript"/>
        <sz val="12"/>
        <color theme="1"/>
        <rFont val="Century Gothic"/>
      </rPr>
      <t>4</t>
    </r>
    <r>
      <rPr>
        <sz val="12"/>
        <color theme="1"/>
        <rFont val="Century Gothic"/>
      </rPr>
      <t xml:space="preserve"> New revenue needed is determined by the difference between your current revenue and you goal revenue, and then accounting for your churn rate.</t>
    </r>
  </si>
  <si>
    <r>
      <rPr>
        <vertAlign val="superscript"/>
        <sz val="12"/>
        <color theme="1"/>
        <rFont val="Century Gothic"/>
      </rPr>
      <t>5</t>
    </r>
    <r>
      <rPr>
        <sz val="12"/>
        <color theme="1"/>
        <rFont val="Century Gothic"/>
      </rPr>
      <t xml:space="preserve">  Conversion rate is based upon the number of leads that are received to the number that are accepted as sales opportunities (sales qualified leads)</t>
    </r>
  </si>
  <si>
    <r>
      <rPr>
        <vertAlign val="superscript"/>
        <sz val="12"/>
        <color theme="1"/>
        <rFont val="Century Gothic"/>
      </rPr>
      <t>6</t>
    </r>
    <r>
      <rPr>
        <sz val="12"/>
        <color theme="1"/>
        <rFont val="Century Gothic"/>
      </rPr>
      <t xml:space="preserve"> # of current clients is determined by dividing your current revenue by your average client size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</si>
</sst>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s>
  <fonts count="10" x14ac:knownFonts="1">
    <font>
      <sz val="12"/>
      <color theme="1"/>
      <name val="Calibri"/>
      <family val="2"/>
      <scheme val="minor"/>
    </font>
    <font>
      <sz val="8"/>
      <name val="Calibri"/>
      <family val="2"/>
      <scheme val="minor"/>
    </font>
    <font>
      <sz val="12"/>
      <color indexed="8"/>
      <name val="Calibri"/>
      <family val="2"/>
    </font>
    <font>
      <sz val="14"/>
      <color theme="1"/>
      <name val="Century Gothic"/>
      <family val="2"/>
    </font>
    <font>
      <u/>
      <sz val="12"/>
      <color theme="10"/>
      <name val="Calibri"/>
      <family val="2"/>
      <scheme val="minor"/>
    </font>
    <font>
      <u/>
      <sz val="12"/>
      <color theme="11"/>
      <name val="Calibri"/>
      <family val="2"/>
      <scheme val="minor"/>
    </font>
    <font>
      <sz val="12"/>
      <color theme="1"/>
      <name val="Calibri"/>
      <family val="2"/>
      <scheme val="minor"/>
    </font>
    <font>
      <sz val="12"/>
      <color theme="1"/>
      <name val="Century Gothic"/>
    </font>
    <font>
      <vertAlign val="superscript"/>
      <sz val="14"/>
      <color theme="1"/>
      <name val="Century Gothic"/>
    </font>
    <font>
      <vertAlign val="superscript"/>
      <sz val="12"/>
      <color theme="1"/>
      <name val="Century Gothic"/>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13">
    <xf numFmtId="0" fontId="0"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0">
    <xf numFmtId="0" fontId="0" fillId="0" borderId="0" xfId="0"/>
    <xf numFmtId="0" fontId="3" fillId="0" borderId="0" xfId="0" applyFont="1"/>
    <xf numFmtId="165" fontId="3" fillId="0" borderId="0" xfId="0" applyNumberFormat="1" applyFont="1"/>
    <xf numFmtId="9" fontId="3" fillId="0" borderId="0" xfId="0" applyNumberFormat="1" applyFont="1"/>
    <xf numFmtId="0" fontId="3" fillId="0" borderId="0" xfId="0" applyFont="1" applyAlignment="1">
      <alignment horizontal="center"/>
    </xf>
    <xf numFmtId="44" fontId="3" fillId="0" borderId="0" xfId="0" applyNumberFormat="1" applyFont="1"/>
    <xf numFmtId="165" fontId="3" fillId="0" borderId="0" xfId="0" applyNumberFormat="1" applyFont="1" applyProtection="1">
      <protection locked="0"/>
    </xf>
    <xf numFmtId="9" fontId="3" fillId="0" borderId="0" xfId="0" applyNumberFormat="1" applyFont="1" applyProtection="1">
      <protection locked="0"/>
    </xf>
    <xf numFmtId="0" fontId="7" fillId="0" borderId="0" xfId="0" applyFont="1"/>
    <xf numFmtId="0" fontId="7" fillId="0" borderId="0" xfId="0" applyFont="1" applyAlignment="1">
      <alignment vertical="center"/>
    </xf>
    <xf numFmtId="165" fontId="7" fillId="0" borderId="0" xfId="0" applyNumberFormat="1" applyFont="1"/>
    <xf numFmtId="0" fontId="3" fillId="0" borderId="0" xfId="0" applyFont="1" applyAlignment="1">
      <alignment wrapText="1"/>
    </xf>
    <xf numFmtId="165" fontId="3" fillId="2" borderId="0" xfId="0" applyNumberFormat="1" applyFont="1" applyFill="1"/>
    <xf numFmtId="165" fontId="3" fillId="2" borderId="0" xfId="0" applyNumberFormat="1" applyFont="1" applyFill="1" applyProtection="1"/>
    <xf numFmtId="0" fontId="3" fillId="2" borderId="0" xfId="0" applyFont="1" applyFill="1" applyAlignment="1">
      <alignment horizontal="center"/>
    </xf>
    <xf numFmtId="165" fontId="3" fillId="2" borderId="0" xfId="0" applyNumberFormat="1" applyFont="1" applyFill="1" applyAlignment="1">
      <alignment horizontal="center"/>
    </xf>
    <xf numFmtId="0" fontId="3" fillId="2" borderId="0" xfId="0" applyFont="1" applyFill="1"/>
    <xf numFmtId="0" fontId="3" fillId="2" borderId="0" xfId="0" applyFont="1" applyFill="1" applyAlignment="1" applyProtection="1">
      <alignment horizontal="center"/>
      <protection hidden="1"/>
    </xf>
    <xf numFmtId="165" fontId="3" fillId="2" borderId="0" xfId="0" applyNumberFormat="1" applyFont="1" applyFill="1" applyAlignment="1" applyProtection="1">
      <alignment horizontal="center"/>
      <protection hidden="1"/>
    </xf>
    <xf numFmtId="0" fontId="3" fillId="2" borderId="0" xfId="0" applyFont="1" applyFill="1" applyProtection="1">
      <protection hidden="1"/>
    </xf>
    <xf numFmtId="165" fontId="3" fillId="2" borderId="0" xfId="0" applyNumberFormat="1" applyFont="1" applyFill="1" applyProtection="1">
      <protection hidden="1"/>
    </xf>
    <xf numFmtId="9" fontId="3" fillId="2" borderId="0" xfId="0" applyNumberFormat="1" applyFont="1" applyFill="1" applyProtection="1">
      <protection hidden="1"/>
    </xf>
    <xf numFmtId="164" fontId="3" fillId="2" borderId="0" xfId="1" applyNumberFormat="1" applyFont="1" applyFill="1" applyProtection="1">
      <protection hidden="1"/>
    </xf>
    <xf numFmtId="166" fontId="3" fillId="2" borderId="0" xfId="6" applyNumberFormat="1" applyFont="1" applyFill="1" applyProtection="1">
      <protection hidden="1"/>
    </xf>
    <xf numFmtId="1" fontId="3" fillId="2" borderId="0" xfId="0" applyNumberFormat="1" applyFont="1" applyFill="1" applyProtection="1">
      <protection hidden="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left" wrapText="1"/>
      <protection hidden="1"/>
    </xf>
    <xf numFmtId="0" fontId="7" fillId="2" borderId="0" xfId="0" applyFont="1" applyFill="1" applyAlignment="1" applyProtection="1">
      <alignment horizontal="left" vertical="top" wrapText="1"/>
      <protection hidden="1"/>
    </xf>
  </cellXfs>
  <cellStyles count="13">
    <cellStyle name="Comma" xfId="1" builtinId="3"/>
    <cellStyle name="Followed Hyperlink" xfId="3" builtinId="9" hidden="1"/>
    <cellStyle name="Followed Hyperlink" xfId="5" builtinId="9" hidden="1"/>
    <cellStyle name="Followed Hyperlink" xfId="8" builtinId="9" hidden="1"/>
    <cellStyle name="Followed Hyperlink" xfId="10" builtinId="9" hidden="1"/>
    <cellStyle name="Followed Hyperlink" xfId="12" builtinId="9" hidden="1"/>
    <cellStyle name="Hyperlink" xfId="2" builtinId="8" hidden="1"/>
    <cellStyle name="Hyperlink" xfId="4" builtinId="8" hidden="1"/>
    <cellStyle name="Hyperlink" xfId="7" builtinId="8" hidden="1"/>
    <cellStyle name="Hyperlink" xfId="9" builtinId="8" hidden="1"/>
    <cellStyle name="Hyperlink" xfId="11" builtinId="8" hidden="1"/>
    <cellStyle name="Normal" xfId="0" builtinId="0"/>
    <cellStyle name="Percent" xfId="6"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gi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150" workbookViewId="0">
      <selection activeCell="B2" sqref="B2"/>
    </sheetView>
  </sheetViews>
  <sheetFormatPr baseColWidth="10" defaultColWidth="21.6640625" defaultRowHeight="18" x14ac:dyDescent="0"/>
  <cols>
    <col min="1" max="1" width="30.33203125" style="1" customWidth="1"/>
    <col min="2" max="2" width="17.5" style="2" customWidth="1"/>
    <col min="3" max="4" width="21.6640625" style="1"/>
    <col min="5" max="5" width="27.33203125" style="1" bestFit="1" customWidth="1"/>
    <col min="6" max="16384" width="21.6640625" style="1"/>
  </cols>
  <sheetData>
    <row r="1" spans="1:6" s="4" customFormat="1">
      <c r="A1" s="14"/>
      <c r="B1" s="15" t="s">
        <v>4</v>
      </c>
      <c r="C1" s="15" t="s">
        <v>6</v>
      </c>
      <c r="D1" s="15" t="s">
        <v>5</v>
      </c>
    </row>
    <row r="2" spans="1:6">
      <c r="A2" s="16" t="s">
        <v>0</v>
      </c>
      <c r="B2" s="6">
        <v>500000</v>
      </c>
      <c r="C2" s="12">
        <f>$B2</f>
        <v>500000</v>
      </c>
      <c r="D2" s="12">
        <f>C2</f>
        <v>500000</v>
      </c>
    </row>
    <row r="3" spans="1:6">
      <c r="A3" s="16" t="s">
        <v>1</v>
      </c>
      <c r="B3" s="6">
        <v>3000000</v>
      </c>
      <c r="C3" s="12">
        <f t="shared" ref="C3:C4" si="0">$B3</f>
        <v>3000000</v>
      </c>
      <c r="D3" s="12">
        <f>C3</f>
        <v>3000000</v>
      </c>
    </row>
    <row r="4" spans="1:6">
      <c r="A4" s="16" t="s">
        <v>2</v>
      </c>
      <c r="B4" s="13">
        <f>B3-B2</f>
        <v>2500000</v>
      </c>
      <c r="C4" s="13">
        <f t="shared" si="0"/>
        <v>2500000</v>
      </c>
      <c r="D4" s="13">
        <f t="shared" ref="D4" si="1">C4</f>
        <v>2500000</v>
      </c>
    </row>
    <row r="5" spans="1:6">
      <c r="A5" s="16" t="s">
        <v>15</v>
      </c>
      <c r="B5" s="6">
        <v>60000</v>
      </c>
      <c r="C5" s="6">
        <v>90000</v>
      </c>
      <c r="D5" s="6">
        <v>120000</v>
      </c>
    </row>
    <row r="6" spans="1:6" ht="20">
      <c r="A6" s="16" t="s">
        <v>16</v>
      </c>
      <c r="B6" s="7">
        <v>0.33</v>
      </c>
      <c r="C6" s="7">
        <v>0.2</v>
      </c>
      <c r="D6" s="7">
        <v>0.15</v>
      </c>
      <c r="F6" s="2"/>
    </row>
    <row r="7" spans="1:6" ht="20">
      <c r="A7" s="16" t="s">
        <v>17</v>
      </c>
      <c r="B7" s="7">
        <v>0.65</v>
      </c>
      <c r="C7" s="7">
        <v>0.65</v>
      </c>
      <c r="D7" s="7">
        <v>0.65</v>
      </c>
      <c r="F7" s="3"/>
    </row>
    <row r="8" spans="1:6" ht="20">
      <c r="A8" s="16" t="s">
        <v>18</v>
      </c>
      <c r="B8" s="7">
        <v>0.33</v>
      </c>
      <c r="C8" s="7">
        <v>0.4</v>
      </c>
      <c r="D8" s="7">
        <v>0.45</v>
      </c>
      <c r="F8" s="2"/>
    </row>
    <row r="9" spans="1:6">
      <c r="A9" s="16"/>
      <c r="B9" s="12"/>
      <c r="C9" s="16"/>
      <c r="D9" s="16"/>
    </row>
    <row r="10" spans="1:6" s="8" customFormat="1" ht="82" customHeight="1">
      <c r="A10" s="26" t="s">
        <v>19</v>
      </c>
      <c r="B10" s="26"/>
      <c r="C10" s="26"/>
      <c r="D10" s="26"/>
    </row>
    <row r="11" spans="1:6" s="9" customFormat="1" ht="52" customHeight="1">
      <c r="A11" s="25" t="s">
        <v>20</v>
      </c>
      <c r="B11" s="25"/>
      <c r="C11" s="25"/>
      <c r="D11" s="25"/>
    </row>
    <row r="12" spans="1:6" s="9" customFormat="1" ht="52" customHeight="1">
      <c r="A12" s="25" t="s">
        <v>21</v>
      </c>
      <c r="B12" s="25"/>
      <c r="C12" s="25"/>
      <c r="D12" s="25"/>
    </row>
    <row r="30" spans="1:3">
      <c r="A30" s="11"/>
      <c r="C30" s="11"/>
    </row>
  </sheetData>
  <sheetProtection password="C5E3" sheet="1" objects="1" scenarios="1" selectLockedCells="1"/>
  <mergeCells count="3">
    <mergeCell ref="A11:D11"/>
    <mergeCell ref="A12:D12"/>
    <mergeCell ref="A10:D10"/>
  </mergeCells>
  <phoneticPr fontId="1" type="noConversion"/>
  <pageMargins left="0.63888888888888884" right="0.75" top="1.115925925925926" bottom="1" header="0.5" footer="0.5"/>
  <pageSetup scale="92" orientation="portrait" horizontalDpi="4294967292" verticalDpi="4294967292"/>
  <headerFooter>
    <oddHeader>&amp;L&amp;"Century Gothic,Bold"&amp;14The Demand Creation Program™_x000D_The Lead Generation Calculator&amp;R&amp;G</oddHeader>
    <oddFooter xml:space="preserve">&amp;L&amp;"Century Gothic,Regular"&amp;10© 2013 Imagine Business Development.   All Rights Reserved.  This tool is designed for businesses and salespeople to use for internal planning purposes only.  </oddFooter>
  </headerFooter>
  <colBreaks count="1" manualBreakCount="1">
    <brk id="4" max="1048575" man="1"/>
  </colBreaks>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Layout" zoomScale="150" workbookViewId="0">
      <selection activeCell="B2" sqref="B2"/>
    </sheetView>
  </sheetViews>
  <sheetFormatPr baseColWidth="10" defaultColWidth="21.6640625" defaultRowHeight="18" x14ac:dyDescent="0"/>
  <cols>
    <col min="1" max="1" width="30.33203125" style="1" customWidth="1"/>
    <col min="2" max="2" width="17.5" style="2" customWidth="1"/>
    <col min="3" max="3" width="21.6640625" style="1"/>
    <col min="4" max="4" width="22.83203125" style="1" customWidth="1"/>
    <col min="5" max="5" width="27.33203125" style="1" bestFit="1" customWidth="1"/>
    <col min="6" max="16384" width="21.6640625" style="1"/>
  </cols>
  <sheetData>
    <row r="1" spans="1:6" s="4" customFormat="1" ht="19" customHeight="1">
      <c r="A1" s="17"/>
      <c r="B1" s="18" t="s">
        <v>4</v>
      </c>
      <c r="C1" s="18" t="s">
        <v>6</v>
      </c>
      <c r="D1" s="18" t="s">
        <v>5</v>
      </c>
    </row>
    <row r="2" spans="1:6" ht="19" customHeight="1">
      <c r="A2" s="19" t="s">
        <v>0</v>
      </c>
      <c r="B2" s="20">
        <f>Assumptions!B2</f>
        <v>500000</v>
      </c>
      <c r="C2" s="20">
        <f>Assumptions!C2</f>
        <v>500000</v>
      </c>
      <c r="D2" s="20">
        <f>Assumptions!D2</f>
        <v>500000</v>
      </c>
    </row>
    <row r="3" spans="1:6" ht="19" customHeight="1">
      <c r="A3" s="19" t="s">
        <v>1</v>
      </c>
      <c r="B3" s="20">
        <f>Assumptions!B3</f>
        <v>3000000</v>
      </c>
      <c r="C3" s="20">
        <f>Assumptions!C3</f>
        <v>3000000</v>
      </c>
      <c r="D3" s="20">
        <f>Assumptions!D3</f>
        <v>3000000</v>
      </c>
    </row>
    <row r="4" spans="1:6" ht="19" customHeight="1">
      <c r="A4" s="19" t="s">
        <v>2</v>
      </c>
      <c r="B4" s="20">
        <f>Assumptions!B4</f>
        <v>2500000</v>
      </c>
      <c r="C4" s="20">
        <f>Assumptions!C4</f>
        <v>2500000</v>
      </c>
      <c r="D4" s="20">
        <f>Assumptions!D4</f>
        <v>2500000</v>
      </c>
    </row>
    <row r="5" spans="1:6" ht="19" customHeight="1">
      <c r="A5" s="19" t="s">
        <v>15</v>
      </c>
      <c r="B5" s="20">
        <f>Assumptions!B5</f>
        <v>60000</v>
      </c>
      <c r="C5" s="20">
        <f>Assumptions!C5</f>
        <v>90000</v>
      </c>
      <c r="D5" s="20">
        <f>Assumptions!D5</f>
        <v>120000</v>
      </c>
    </row>
    <row r="6" spans="1:6" ht="19" customHeight="1">
      <c r="A6" s="19" t="s">
        <v>16</v>
      </c>
      <c r="B6" s="21">
        <f>Assumptions!B6</f>
        <v>0.33</v>
      </c>
      <c r="C6" s="21">
        <f>Assumptions!C6</f>
        <v>0.2</v>
      </c>
      <c r="D6" s="21">
        <f>Assumptions!D6</f>
        <v>0.15</v>
      </c>
      <c r="F6" s="2"/>
    </row>
    <row r="7" spans="1:6" ht="19" customHeight="1">
      <c r="A7" s="19" t="s">
        <v>22</v>
      </c>
      <c r="B7" s="20">
        <f>(B3-B2+3*B6*B2-3*B6^2*B2+B6^3*B2)/(3-3*B6+B6^2)*3</f>
        <v>4034572.4196517062</v>
      </c>
      <c r="C7" s="20">
        <f>(C3-C2+3*C6*C2-3*C6^2*C2+C6^3*C2)/(3-3*C6+C6^2)*3</f>
        <v>3373770.4918032782</v>
      </c>
      <c r="D7" s="20">
        <f>(D3-D2+3*D6*D2-3*D6^2*D2+D6^3*D2)/(3-3*D6+D6^2)*3</f>
        <v>3140451.8950437317</v>
      </c>
      <c r="F7" s="2"/>
    </row>
    <row r="8" spans="1:6" ht="19" customHeight="1">
      <c r="A8" s="19" t="s">
        <v>17</v>
      </c>
      <c r="B8" s="21">
        <f>Assumptions!B7</f>
        <v>0.65</v>
      </c>
      <c r="C8" s="21">
        <f>Assumptions!C7</f>
        <v>0.65</v>
      </c>
      <c r="D8" s="21">
        <f>Assumptions!D7</f>
        <v>0.65</v>
      </c>
      <c r="F8" s="3"/>
    </row>
    <row r="9" spans="1:6" ht="19" customHeight="1">
      <c r="A9" s="19" t="s">
        <v>18</v>
      </c>
      <c r="B9" s="21">
        <f>Assumptions!B8</f>
        <v>0.33</v>
      </c>
      <c r="C9" s="21">
        <f>Assumptions!C8</f>
        <v>0.4</v>
      </c>
      <c r="D9" s="21">
        <f>Assumptions!D8</f>
        <v>0.45</v>
      </c>
    </row>
    <row r="10" spans="1:6" s="8" customFormat="1" ht="19" customHeight="1">
      <c r="A10" s="19" t="s">
        <v>23</v>
      </c>
      <c r="B10" s="21">
        <v>0.1</v>
      </c>
      <c r="C10" s="21">
        <v>0.1</v>
      </c>
      <c r="D10" s="21">
        <v>0.1</v>
      </c>
      <c r="F10" s="10"/>
    </row>
    <row r="11" spans="1:6" s="8" customFormat="1" ht="19" customHeight="1">
      <c r="A11" s="19" t="s">
        <v>24</v>
      </c>
      <c r="B11" s="22">
        <f>B2/B5</f>
        <v>8.3333333333333339</v>
      </c>
      <c r="C11" s="22">
        <f>B11</f>
        <v>8.3333333333333339</v>
      </c>
      <c r="D11" s="22">
        <f>C11</f>
        <v>8.3333333333333339</v>
      </c>
      <c r="F11" s="10"/>
    </row>
    <row r="12" spans="1:6" s="8" customFormat="1" ht="19" customHeight="1">
      <c r="A12" s="19" t="s">
        <v>3</v>
      </c>
      <c r="B12" s="22">
        <f>ROUND(B7/B5,0)</f>
        <v>67</v>
      </c>
      <c r="C12" s="22">
        <f>ROUND(C7/C5,0)</f>
        <v>37</v>
      </c>
      <c r="D12" s="22">
        <f>ROUND(D7/D5,0)</f>
        <v>26</v>
      </c>
    </row>
    <row r="13" spans="1:6" ht="19" customHeight="1">
      <c r="A13" s="19" t="s">
        <v>7</v>
      </c>
      <c r="B13" s="22">
        <f t="shared" ref="B13:D15" si="0">B12/B8</f>
        <v>103.07692307692308</v>
      </c>
      <c r="C13" s="22">
        <f t="shared" si="0"/>
        <v>56.92307692307692</v>
      </c>
      <c r="D13" s="22">
        <f t="shared" si="0"/>
        <v>40</v>
      </c>
      <c r="F13" s="2"/>
    </row>
    <row r="14" spans="1:6" ht="19" customHeight="1">
      <c r="A14" s="19" t="s">
        <v>8</v>
      </c>
      <c r="B14" s="22">
        <f t="shared" si="0"/>
        <v>312.35431235431236</v>
      </c>
      <c r="C14" s="22">
        <f t="shared" si="0"/>
        <v>142.30769230769229</v>
      </c>
      <c r="D14" s="22">
        <f t="shared" si="0"/>
        <v>88.888888888888886</v>
      </c>
    </row>
    <row r="15" spans="1:6" ht="19" customHeight="1">
      <c r="A15" s="19" t="s">
        <v>9</v>
      </c>
      <c r="B15" s="22">
        <f t="shared" si="0"/>
        <v>3123.5431235431233</v>
      </c>
      <c r="C15" s="22">
        <f t="shared" si="0"/>
        <v>1423.0769230769229</v>
      </c>
      <c r="D15" s="22">
        <f t="shared" si="0"/>
        <v>888.8888888888888</v>
      </c>
    </row>
    <row r="16" spans="1:6" ht="19" customHeight="1">
      <c r="A16" s="19"/>
      <c r="B16" s="23"/>
      <c r="C16" s="24"/>
      <c r="D16" s="24"/>
      <c r="F16" s="5"/>
    </row>
    <row r="17" spans="1:4" ht="19" customHeight="1">
      <c r="A17" s="19" t="s">
        <v>14</v>
      </c>
      <c r="B17" s="20">
        <f>B7/3</f>
        <v>1344857.4732172354</v>
      </c>
      <c r="C17" s="20">
        <f>C7/3</f>
        <v>1124590.1639344261</v>
      </c>
      <c r="D17" s="20">
        <f>D7/3</f>
        <v>1046817.2983479105</v>
      </c>
    </row>
    <row r="18" spans="1:4" ht="19" customHeight="1">
      <c r="A18" s="19" t="s">
        <v>10</v>
      </c>
      <c r="B18" s="22">
        <f>B12/3</f>
        <v>22.333333333333332</v>
      </c>
      <c r="C18" s="22">
        <f t="shared" ref="C18:D18" si="1">C12/3</f>
        <v>12.333333333333334</v>
      </c>
      <c r="D18" s="22">
        <f t="shared" si="1"/>
        <v>8.6666666666666661</v>
      </c>
    </row>
    <row r="19" spans="1:4" ht="19" customHeight="1">
      <c r="A19" s="19" t="s">
        <v>11</v>
      </c>
      <c r="B19" s="22">
        <f t="shared" ref="B19:D21" si="2">B13/3</f>
        <v>34.358974358974358</v>
      </c>
      <c r="C19" s="22">
        <f t="shared" si="2"/>
        <v>18.974358974358974</v>
      </c>
      <c r="D19" s="22">
        <f t="shared" si="2"/>
        <v>13.333333333333334</v>
      </c>
    </row>
    <row r="20" spans="1:4" ht="19" customHeight="1">
      <c r="A20" s="19" t="s">
        <v>12</v>
      </c>
      <c r="B20" s="22">
        <f t="shared" si="2"/>
        <v>104.11810411810411</v>
      </c>
      <c r="C20" s="22">
        <f t="shared" si="2"/>
        <v>47.435897435897431</v>
      </c>
      <c r="D20" s="22">
        <f t="shared" si="2"/>
        <v>29.62962962962963</v>
      </c>
    </row>
    <row r="21" spans="1:4" ht="19" customHeight="1">
      <c r="A21" s="19" t="s">
        <v>13</v>
      </c>
      <c r="B21" s="22">
        <f t="shared" si="2"/>
        <v>1041.1810411810411</v>
      </c>
      <c r="C21" s="22">
        <f t="shared" si="2"/>
        <v>474.35897435897431</v>
      </c>
      <c r="D21" s="22">
        <f t="shared" si="2"/>
        <v>296.29629629629625</v>
      </c>
    </row>
    <row r="22" spans="1:4" ht="19" customHeight="1">
      <c r="A22" s="19"/>
      <c r="B22" s="22"/>
      <c r="C22" s="22"/>
      <c r="D22" s="22"/>
    </row>
    <row r="23" spans="1:4" s="8" customFormat="1" ht="82" customHeight="1">
      <c r="A23" s="28" t="s">
        <v>19</v>
      </c>
      <c r="B23" s="28"/>
      <c r="C23" s="28"/>
      <c r="D23" s="28"/>
    </row>
    <row r="24" spans="1:4" s="9" customFormat="1" ht="52" customHeight="1">
      <c r="A24" s="27" t="s">
        <v>20</v>
      </c>
      <c r="B24" s="27"/>
      <c r="C24" s="27"/>
      <c r="D24" s="27"/>
    </row>
    <row r="25" spans="1:4" s="9" customFormat="1" ht="52" customHeight="1">
      <c r="A25" s="27" t="s">
        <v>21</v>
      </c>
      <c r="B25" s="27"/>
      <c r="C25" s="27"/>
      <c r="D25" s="27"/>
    </row>
    <row r="26" spans="1:4" s="9" customFormat="1" ht="35" customHeight="1">
      <c r="A26" s="29" t="s">
        <v>25</v>
      </c>
      <c r="B26" s="29"/>
      <c r="C26" s="29"/>
      <c r="D26" s="29"/>
    </row>
    <row r="27" spans="1:4" s="9" customFormat="1" ht="39" customHeight="1">
      <c r="A27" s="27" t="s">
        <v>26</v>
      </c>
      <c r="B27" s="27"/>
      <c r="C27" s="27"/>
      <c r="D27" s="27"/>
    </row>
    <row r="28" spans="1:4" s="8" customFormat="1" ht="20" customHeight="1">
      <c r="A28" s="27" t="s">
        <v>27</v>
      </c>
      <c r="B28" s="27"/>
      <c r="C28" s="27"/>
      <c r="D28" s="27"/>
    </row>
  </sheetData>
  <sheetProtection password="C5E3" sheet="1" objects="1" scenarios="1" selectLockedCells="1" selectUnlockedCells="1"/>
  <mergeCells count="6">
    <mergeCell ref="A28:D28"/>
    <mergeCell ref="A23:D23"/>
    <mergeCell ref="A24:D24"/>
    <mergeCell ref="A25:D25"/>
    <mergeCell ref="A26:D26"/>
    <mergeCell ref="A27:D27"/>
  </mergeCells>
  <phoneticPr fontId="1" type="noConversion"/>
  <pageMargins left="0.63888888888888884" right="0.75" top="1.0307407407407407" bottom="0.87740740740740741" header="0.5" footer="0.5"/>
  <pageSetup scale="92" orientation="portrait" horizontalDpi="4294967292" verticalDpi="4294967292"/>
  <headerFooter>
    <oddHeader>&amp;L&amp;"Century Gothic,Bold"&amp;14The Demand Creation Program™_x000D_The Lead Generation Calculator&amp;R&amp;G</oddHeader>
    <oddFooter xml:space="preserve">&amp;L&amp;"Century Gothic,Regular"&amp;10© 2013 Imagine Business Development.   All Rights Reserved.  This tool is designed for businesses and salespeople to use for internal planning purposes only.  </oddFooter>
  </headerFooter>
  <colBreaks count="1" manualBreakCount="1">
    <brk id="4" max="1048575" man="1"/>
  </colBreaks>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Assumptions</vt:lpstr>
      <vt:lpstr>The Calculator</vt:lpstr>
    </vt:vector>
  </TitlesOfParts>
  <Company>Imagine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Davidoff</dc:creator>
  <cp:lastModifiedBy>Doug Davidoff</cp:lastModifiedBy>
  <cp:lastPrinted>2013-10-04T18:12:03Z</cp:lastPrinted>
  <dcterms:created xsi:type="dcterms:W3CDTF">2013-07-25T17:56:37Z</dcterms:created>
  <dcterms:modified xsi:type="dcterms:W3CDTF">2013-10-04T18:12:53Z</dcterms:modified>
</cp:coreProperties>
</file>